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Naklady'!$A$1:$X$39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38" i="12"/>
  <c r="BA35" i="12"/>
  <c r="BA32" i="12"/>
  <c r="BA28" i="12"/>
  <c r="BA25" i="12"/>
  <c r="BA22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1" i="12"/>
  <c r="M21" i="12" s="1"/>
  <c r="I21" i="12"/>
  <c r="K21" i="12"/>
  <c r="K18" i="12" s="1"/>
  <c r="O21" i="12"/>
  <c r="O18" i="12" s="1"/>
  <c r="Q21" i="12"/>
  <c r="V21" i="12"/>
  <c r="V18" i="12" s="1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AE38" i="12"/>
  <c r="AF38" i="12"/>
  <c r="I20" i="1"/>
  <c r="I19" i="1"/>
  <c r="I18" i="1"/>
  <c r="I17" i="1"/>
  <c r="I16" i="1"/>
  <c r="I51" i="1"/>
  <c r="J50" i="1"/>
  <c r="J49" i="1"/>
  <c r="J51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G28" i="1" l="1"/>
  <c r="G23" i="1"/>
  <c r="M18" i="12"/>
  <c r="M8" i="12"/>
  <c r="G18" i="12"/>
  <c r="G8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<sst xmlns="http://schemas.openxmlformats.org/spreadsheetml/2006/main" count="223" uniqueCount="127">
  <si>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</si>
  <si>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</si>
  <si>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</si>
  <si>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</si>
  <si>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</si>
  <si>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</si>
  <si>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</si>
  <si>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</si>
  <si>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</si>
  <si>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</si>
  <si>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</si>
  <si>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</si>
  <si>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</si>
  <si>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</si>
  <si>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</si>
  <si>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</si>
  <si>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</si>
  <si>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</si>
  <si>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</si>
  <si>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</si>
  <si>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</si>
  <si>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</si>
  <si>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</si>
  <si>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</si>
  <si>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</si>
  <si>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</si>
  <si>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</si>
  <si>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</si>
  <si>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</si>
  <si>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</si>
  <si>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</si>
  <si>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</si>
  <si>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</si>
  <si>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</si>
  <si>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</si>
  <si>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</si>
  <si>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</si>
  <si>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</si>
  <si>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</si>
  <si>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</si>
  <si>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</si>
  <si>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</si>
  <si>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</si>
  <si>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</si>
  <si>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</si>
  <si>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</si>
  <si>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</si>
  <si>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MEDICO/N015</t>
  </si>
  <si>
    <t>SŠTE BRNO, OLOMOUCKÁ - ROZŠÍŘENÍ STRAVOVACÍHO PROVOZU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</si>
  <si>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</si>
  <si>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</si>
  <si>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</si>
  <si>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</si>
  <si>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</si>
  <si>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</si>
  <si>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</si>
  <si>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</si>
  <si>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</si>
  <si>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</si>
  <si>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</si>
  <si>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</si>
  <si>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</si>
  <si>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</si>
  <si>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</si>
  <si>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</si>
  <si>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</si>
  <si>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</si>
  <si>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</si>
  <si>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</si>
  <si>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</si>
  <si>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</si>
  <si>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</si>
  <si>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</si>
  <si>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</si>
  <si>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</si>
  <si>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</si>
  <si>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</si>
  <si>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</si>
  <si>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</si>
  <si>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</si>
  <si>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</si>
  <si>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</si>
  <si>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</si>
  <si>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</si>
  <si>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</si>
  <si>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</si>
  <si>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</si>
  <si>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</si>
  <si>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</si>
  <si>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20/ II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</si>
  <si>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</si>
  <si>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</si>
  <si>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</si>
  <si>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</si>
  <si>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</si>
  <si>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</si>
  <si>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</si>
  <si>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</si>
  <si>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</si>
  <si>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</si>
  <si>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</si>
  <si>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</si>
  <si>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</si>
  <si>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</si>
  <si>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</si>
  <si>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</si>
  <si>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</si>
  <si>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</si>
  <si>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</si>
  <si>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</si>
  <si>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</si>
  <si>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</si>
  <si>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</si>
  <si>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</si>
  <si>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</si>
  <si>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</si>
  <si>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</si>
  <si>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1</t>
  </si>
  <si>
    <t>VV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</si>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</sst>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D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11065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2">
      <c r="A19" s="196" t="s">
        <v>55</v>
      </c>
      <c r="B19" s="38" t="s">
        <v>27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2">
      <c r="A20" s="196" t="s">
        <v>56</v>
      </c>
      <c r="B20" s="38" t="s">
        <v>28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49</v>
      </c>
      <c r="C39" s="148"/>
      <c r="D39" s="148"/>
      <c r="E39" s="148"/>
      <c r="F39" s="149">
        <f>'00 00 Naklady'!AE38</f>
        <v>0</v>
      </c>
      <c r="G39" s="150">
        <f>'00 00 Naklady'!AF38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50</v>
      </c>
      <c r="D40" s="154"/>
      <c r="E40" s="154"/>
      <c r="F40" s="155">
        <f>'00 00 Naklady'!AE38</f>
        <v>0</v>
      </c>
      <c r="G40" s="156">
        <f>'00 00 Naklady'!AF38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'00 00 Naklady'!AE38</f>
        <v>0</v>
      </c>
      <c r="G41" s="151">
        <f>'00 00 Naklady'!AF38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51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53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54</v>
      </c>
      <c r="G48" s="183"/>
      <c r="H48" s="183"/>
      <c r="I48" s="183" t="s">
        <v>29</v>
      </c>
      <c r="J48" s="183" t="s">
        <v>0</v>
      </c>
    </row>
    <row r="49" spans="1:10" ht="36.75" customHeight="1" x14ac:dyDescent="0.2">
      <c r="A49" s="179"/>
      <c r="B49" s="184" t="s">
        <v>55</v>
      </c>
      <c r="C49" s="185" t="s">
        <v>27</v>
      </c>
      <c r="D49" s="186"/>
      <c r="E49" s="186"/>
      <c r="F49" s="192" t="s">
        <v>55</v>
      </c>
      <c r="G49" s="193"/>
      <c r="H49" s="193"/>
      <c r="I49" s="193">
        <f>'00 00 Naklady'!G8</f>
        <v>0</v>
      </c>
      <c r="J49" s="190" t="str">
        <f>IF(I51=0,"",I49/I51*100)</f>
        <v/>
      </c>
    </row>
    <row r="50" spans="1:10" ht="36.75" customHeight="1" x14ac:dyDescent="0.2">
      <c r="A50" s="179"/>
      <c r="B50" s="184" t="s">
        <v>56</v>
      </c>
      <c r="C50" s="185" t="s">
        <v>28</v>
      </c>
      <c r="D50" s="186"/>
      <c r="E50" s="186"/>
      <c r="F50" s="192" t="s">
        <v>56</v>
      </c>
      <c r="G50" s="193"/>
      <c r="H50" s="193"/>
      <c r="I50" s="193">
        <f>'00 00 Naklady'!G18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SUM(I49:I50)</f>
        <v>0</v>
      </c>
      <c r="J51" s="191">
        <f>SUM(J49:J50)</f>
        <v>0</v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57</v>
      </c>
      <c r="B1" s="197"/>
      <c r="C1" s="197"/>
      <c r="D1" s="197"/>
      <c r="E1" s="197"/>
      <c r="F1" s="197"/>
      <c r="G1" s="197"/>
      <c r="AG1" t="s">
        <v>58</v>
      </c>
    </row>
    <row r="2" spans="1:60" ht="24.95" customHeight="1" x14ac:dyDescent="0.2">
      <c r="A2" s="198" t="s">
        <v>7</v>
      </c>
      <c r="B2" s="49" t="s">
        <v>47</v>
      </c>
      <c r="C2" s="201" t="s">
        <v>48</v>
      </c>
      <c r="D2" s="199"/>
      <c r="E2" s="199"/>
      <c r="F2" s="199"/>
      <c r="G2" s="200"/>
      <c r="AG2" t="s">
        <v>59</v>
      </c>
    </row>
    <row r="3" spans="1:60" ht="24.95" customHeight="1" x14ac:dyDescent="0.2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7" t="s">
        <v>60</v>
      </c>
      <c r="AG3" t="s">
        <v>61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62</v>
      </c>
    </row>
    <row r="5" spans="1:60" x14ac:dyDescent="0.2">
      <c r="D5" s="10"/>
    </row>
    <row r="6" spans="1:60" ht="38.25" x14ac:dyDescent="0.2">
      <c r="A6" s="208" t="s">
        <v>63</v>
      </c>
      <c r="B6" s="210" t="s">
        <v>64</v>
      </c>
      <c r="C6" s="210" t="s">
        <v>65</v>
      </c>
      <c r="D6" s="209" t="s">
        <v>66</v>
      </c>
      <c r="E6" s="208" t="s">
        <v>67</v>
      </c>
      <c r="F6" s="207" t="s">
        <v>68</v>
      </c>
      <c r="G6" s="208" t="s">
        <v>29</v>
      </c>
      <c r="H6" s="211" t="s">
        <v>30</v>
      </c>
      <c r="I6" s="211" t="s">
        <v>69</v>
      </c>
      <c r="J6" s="211" t="s">
        <v>31</v>
      </c>
      <c r="K6" s="211" t="s">
        <v>70</v>
      </c>
      <c r="L6" s="211" t="s">
        <v>71</v>
      </c>
      <c r="M6" s="211" t="s">
        <v>72</v>
      </c>
      <c r="N6" s="211" t="s">
        <v>73</v>
      </c>
      <c r="O6" s="211" t="s">
        <v>74</v>
      </c>
      <c r="P6" s="211" t="s">
        <v>75</v>
      </c>
      <c r="Q6" s="211" t="s">
        <v>76</v>
      </c>
      <c r="R6" s="211" t="s">
        <v>77</v>
      </c>
      <c r="S6" s="211" t="s">
        <v>78</v>
      </c>
      <c r="T6" s="211" t="s">
        <v>79</v>
      </c>
      <c r="U6" s="211" t="s">
        <v>80</v>
      </c>
      <c r="V6" s="211" t="s">
        <v>81</v>
      </c>
      <c r="W6" s="211" t="s">
        <v>82</v>
      </c>
      <c r="X6" s="211" t="s">
        <v>83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84</v>
      </c>
      <c r="B8" s="226" t="s">
        <v>55</v>
      </c>
      <c r="C8" s="243" t="s">
        <v>27</v>
      </c>
      <c r="D8" s="227"/>
      <c r="E8" s="228"/>
      <c r="F8" s="229"/>
      <c r="G8" s="229">
        <f>SUMIF(AG9:AG17,"&lt;&gt;NOR",G9:G17)</f>
        <v>0</v>
      </c>
      <c r="H8" s="229"/>
      <c r="I8" s="229">
        <f>SUM(I9:I17)</f>
        <v>0</v>
      </c>
      <c r="J8" s="229"/>
      <c r="K8" s="229">
        <f>SUM(K9:K17)</f>
        <v>0</v>
      </c>
      <c r="L8" s="229"/>
      <c r="M8" s="229">
        <f>SUM(M9:M17)</f>
        <v>0</v>
      </c>
      <c r="N8" s="229"/>
      <c r="O8" s="229">
        <f>SUM(O9:O17)</f>
        <v>0</v>
      </c>
      <c r="P8" s="229"/>
      <c r="Q8" s="229">
        <f>SUM(Q9:Q17)</f>
        <v>0</v>
      </c>
      <c r="R8" s="229"/>
      <c r="S8" s="229"/>
      <c r="T8" s="230"/>
      <c r="U8" s="224"/>
      <c r="V8" s="224">
        <f>SUM(V9:V17)</f>
        <v>0</v>
      </c>
      <c r="W8" s="224"/>
      <c r="X8" s="224"/>
      <c r="AG8" t="s">
        <v>85</v>
      </c>
    </row>
    <row r="9" spans="1:60" outlineLevel="1" x14ac:dyDescent="0.2">
      <c r="A9" s="231">
        <v>1</v>
      </c>
      <c r="B9" s="232" t="s">
        <v>86</v>
      </c>
      <c r="C9" s="244" t="s">
        <v>87</v>
      </c>
      <c r="D9" s="233" t="s">
        <v>88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89</v>
      </c>
      <c r="T9" s="237" t="s">
        <v>90</v>
      </c>
      <c r="U9" s="221">
        <v>0</v>
      </c>
      <c r="V9" s="221">
        <f>ROUND(E9*U9,2)</f>
        <v>0</v>
      </c>
      <c r="W9" s="221"/>
      <c r="X9" s="221" t="s">
        <v>91</v>
      </c>
      <c r="Y9" s="212"/>
      <c r="Z9" s="212"/>
      <c r="AA9" s="212"/>
      <c r="AB9" s="212"/>
      <c r="AC9" s="212"/>
      <c r="AD9" s="212"/>
      <c r="AE9" s="212"/>
      <c r="AF9" s="212"/>
      <c r="AG9" s="212" t="s">
        <v>92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3.75" outlineLevel="1" x14ac:dyDescent="0.2">
      <c r="A10" s="219"/>
      <c r="B10" s="220"/>
      <c r="C10" s="245" t="s">
        <v>93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94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46"/>
      <c r="D11" s="240"/>
      <c r="E11" s="240"/>
      <c r="F11" s="240"/>
      <c r="G11" s="240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95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1">
        <v>2</v>
      </c>
      <c r="B12" s="232" t="s">
        <v>96</v>
      </c>
      <c r="C12" s="244" t="s">
        <v>97</v>
      </c>
      <c r="D12" s="233" t="s">
        <v>88</v>
      </c>
      <c r="E12" s="234">
        <v>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/>
      <c r="S12" s="236" t="s">
        <v>89</v>
      </c>
      <c r="T12" s="237" t="s">
        <v>90</v>
      </c>
      <c r="U12" s="221">
        <v>0</v>
      </c>
      <c r="V12" s="221">
        <f>ROUND(E12*U12,2)</f>
        <v>0</v>
      </c>
      <c r="W12" s="221"/>
      <c r="X12" s="221" t="s">
        <v>91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92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1" x14ac:dyDescent="0.2">
      <c r="A13" s="219"/>
      <c r="B13" s="220"/>
      <c r="C13" s="245" t="s">
        <v>98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94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8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6"/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95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1">
        <v>3</v>
      </c>
      <c r="B15" s="232" t="s">
        <v>99</v>
      </c>
      <c r="C15" s="244" t="s">
        <v>100</v>
      </c>
      <c r="D15" s="233" t="s">
        <v>88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89</v>
      </c>
      <c r="T15" s="237" t="s">
        <v>90</v>
      </c>
      <c r="U15" s="221">
        <v>0</v>
      </c>
      <c r="V15" s="221">
        <f>ROUND(E15*U15,2)</f>
        <v>0</v>
      </c>
      <c r="W15" s="221"/>
      <c r="X15" s="221" t="s">
        <v>91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92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9"/>
      <c r="B16" s="220"/>
      <c r="C16" s="245" t="s">
        <v>101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94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38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46"/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95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25" t="s">
        <v>84</v>
      </c>
      <c r="B18" s="226" t="s">
        <v>56</v>
      </c>
      <c r="C18" s="243" t="s">
        <v>28</v>
      </c>
      <c r="D18" s="227"/>
      <c r="E18" s="228"/>
      <c r="F18" s="229"/>
      <c r="G18" s="229">
        <f>SUMIF(AG19:AG36,"&lt;&gt;NOR",G19:G36)</f>
        <v>0</v>
      </c>
      <c r="H18" s="229"/>
      <c r="I18" s="229">
        <f>SUM(I19:I36)</f>
        <v>0</v>
      </c>
      <c r="J18" s="229"/>
      <c r="K18" s="229">
        <f>SUM(K19:K36)</f>
        <v>0</v>
      </c>
      <c r="L18" s="229"/>
      <c r="M18" s="229">
        <f>SUM(M19:M36)</f>
        <v>0</v>
      </c>
      <c r="N18" s="229"/>
      <c r="O18" s="229">
        <f>SUM(O19:O36)</f>
        <v>0</v>
      </c>
      <c r="P18" s="229"/>
      <c r="Q18" s="229">
        <f>SUM(Q19:Q36)</f>
        <v>0</v>
      </c>
      <c r="R18" s="229"/>
      <c r="S18" s="229"/>
      <c r="T18" s="230"/>
      <c r="U18" s="224"/>
      <c r="V18" s="224">
        <f>SUM(V19:V36)</f>
        <v>0</v>
      </c>
      <c r="W18" s="224"/>
      <c r="X18" s="224"/>
      <c r="AG18" t="s">
        <v>85</v>
      </c>
    </row>
    <row r="19" spans="1:60" outlineLevel="1" x14ac:dyDescent="0.2">
      <c r="A19" s="231">
        <v>4</v>
      </c>
      <c r="B19" s="232" t="s">
        <v>102</v>
      </c>
      <c r="C19" s="244" t="s">
        <v>103</v>
      </c>
      <c r="D19" s="233" t="s">
        <v>104</v>
      </c>
      <c r="E19" s="234">
        <v>1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105</v>
      </c>
      <c r="T19" s="237" t="s">
        <v>90</v>
      </c>
      <c r="U19" s="221">
        <v>0</v>
      </c>
      <c r="V19" s="221">
        <f>ROUND(E19*U19,2)</f>
        <v>0</v>
      </c>
      <c r="W19" s="221"/>
      <c r="X19" s="221" t="s">
        <v>106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47"/>
      <c r="D20" s="241"/>
      <c r="E20" s="241"/>
      <c r="F20" s="241"/>
      <c r="G20" s="24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95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1">
        <v>5</v>
      </c>
      <c r="B21" s="232" t="s">
        <v>108</v>
      </c>
      <c r="C21" s="244" t="s">
        <v>109</v>
      </c>
      <c r="D21" s="233" t="s">
        <v>88</v>
      </c>
      <c r="E21" s="234">
        <v>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89</v>
      </c>
      <c r="T21" s="237" t="s">
        <v>90</v>
      </c>
      <c r="U21" s="221">
        <v>0</v>
      </c>
      <c r="V21" s="221">
        <f>ROUND(E21*U21,2)</f>
        <v>0</v>
      </c>
      <c r="W21" s="221"/>
      <c r="X21" s="221" t="s">
        <v>91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92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45" outlineLevel="1" x14ac:dyDescent="0.2">
      <c r="A22" s="219"/>
      <c r="B22" s="220"/>
      <c r="C22" s="245" t="s">
        <v>110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94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38" t="str">
        <f>C22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řád), ostraha staveniště 24hod denně, provizorní zakrytí odkrytých míst objektu před povětrnnostními vlivy .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46"/>
      <c r="D23" s="240"/>
      <c r="E23" s="240"/>
      <c r="F23" s="240"/>
      <c r="G23" s="240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95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31">
        <v>6</v>
      </c>
      <c r="B24" s="232" t="s">
        <v>111</v>
      </c>
      <c r="C24" s="244" t="s">
        <v>112</v>
      </c>
      <c r="D24" s="233" t="s">
        <v>88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89</v>
      </c>
      <c r="T24" s="237" t="s">
        <v>90</v>
      </c>
      <c r="U24" s="221">
        <v>0</v>
      </c>
      <c r="V24" s="221">
        <f>ROUND(E24*U24,2)</f>
        <v>0</v>
      </c>
      <c r="W24" s="221"/>
      <c r="X24" s="221" t="s">
        <v>91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92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19"/>
      <c r="B25" s="220"/>
      <c r="C25" s="245" t="s">
        <v>113</v>
      </c>
      <c r="D25" s="239"/>
      <c r="E25" s="239"/>
      <c r="F25" s="239"/>
      <c r="G25" s="239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94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38" t="str">
        <f>C25</f>
        <v>Náklady zhotovitele, související s prováděním zkoušek a revizí předepsaných technickými normami nebo objednatelem a které jsou pro provedení díla nezbytné.</v>
      </c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46"/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95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1">
        <v>7</v>
      </c>
      <c r="B27" s="232" t="s">
        <v>114</v>
      </c>
      <c r="C27" s="244" t="s">
        <v>115</v>
      </c>
      <c r="D27" s="233" t="s">
        <v>88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89</v>
      </c>
      <c r="T27" s="237" t="s">
        <v>90</v>
      </c>
      <c r="U27" s="221">
        <v>0</v>
      </c>
      <c r="V27" s="221">
        <f>ROUND(E27*U27,2)</f>
        <v>0</v>
      </c>
      <c r="W27" s="221"/>
      <c r="X27" s="221" t="s">
        <v>91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92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45" t="s">
        <v>116</v>
      </c>
      <c r="D28" s="239"/>
      <c r="E28" s="239"/>
      <c r="F28" s="239"/>
      <c r="G28" s="239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94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38" t="str">
        <f>C28</f>
        <v>Náklady na vyhotovení dokumentace skutečného provedení stavby a její předání objednateli v požadované formě a požadovaném počtu.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48" t="s">
        <v>117</v>
      </c>
      <c r="D29" s="222"/>
      <c r="E29" s="223">
        <v>1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118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46"/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95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1">
        <v>8</v>
      </c>
      <c r="B31" s="232" t="s">
        <v>119</v>
      </c>
      <c r="C31" s="244" t="s">
        <v>120</v>
      </c>
      <c r="D31" s="233" t="s">
        <v>88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89</v>
      </c>
      <c r="T31" s="237" t="s">
        <v>90</v>
      </c>
      <c r="U31" s="221">
        <v>0</v>
      </c>
      <c r="V31" s="221">
        <f>ROUND(E31*U31,2)</f>
        <v>0</v>
      </c>
      <c r="W31" s="221"/>
      <c r="X31" s="221" t="s">
        <v>91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92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45" t="s">
        <v>121</v>
      </c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94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8" t="str">
        <f>C32</f>
        <v>Náklady spojené s povinným pojištěním dodavatele nebo stavebního díla či jeho části, v rozsahu obchodních podmínek.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46"/>
      <c r="D33" s="240"/>
      <c r="E33" s="240"/>
      <c r="F33" s="240"/>
      <c r="G33" s="240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95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1">
        <v>9</v>
      </c>
      <c r="B34" s="232" t="s">
        <v>122</v>
      </c>
      <c r="C34" s="244" t="s">
        <v>123</v>
      </c>
      <c r="D34" s="233" t="s">
        <v>88</v>
      </c>
      <c r="E34" s="234">
        <v>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89</v>
      </c>
      <c r="T34" s="237" t="s">
        <v>90</v>
      </c>
      <c r="U34" s="221">
        <v>0</v>
      </c>
      <c r="V34" s="221">
        <f>ROUND(E34*U34,2)</f>
        <v>0</v>
      </c>
      <c r="W34" s="221"/>
      <c r="X34" s="221" t="s">
        <v>91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92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9"/>
      <c r="B35" s="220"/>
      <c r="C35" s="245" t="s">
        <v>124</v>
      </c>
      <c r="D35" s="239"/>
      <c r="E35" s="239"/>
      <c r="F35" s="239"/>
      <c r="G35" s="239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94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38" t="str">
        <f>C35</f>
        <v>Náklady spojené s povinnou publicitou, pokud ji objednatel požaduje. Zahrnuje zejména náklady na propagační a informační billboardy, tabule, internetovou propagaci, tiskoviny apod.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46"/>
      <c r="D36" s="240"/>
      <c r="E36" s="240"/>
      <c r="F36" s="240"/>
      <c r="G36" s="240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95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3"/>
      <c r="B37" s="4"/>
      <c r="C37" s="249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71</v>
      </c>
    </row>
    <row r="38" spans="1:60" x14ac:dyDescent="0.2">
      <c r="A38" s="215"/>
      <c r="B38" s="216" t="s">
        <v>29</v>
      </c>
      <c r="C38" s="250"/>
      <c r="D38" s="217"/>
      <c r="E38" s="218"/>
      <c r="F38" s="218"/>
      <c r="G38" s="242">
        <f>G8+G18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125</v>
      </c>
    </row>
    <row r="39" spans="1:60" x14ac:dyDescent="0.2">
      <c r="C39" s="251"/>
      <c r="D39" s="10"/>
      <c r="AG39" t="s">
        <v>126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D13" sheet="1"/>
  <mergeCells count="21">
    <mergeCell ref="C33:G33"/>
    <mergeCell ref="C35:G35"/>
    <mergeCell ref="C36:G36"/>
    <mergeCell ref="C23:G23"/>
    <mergeCell ref="C25:G25"/>
    <mergeCell ref="C26:G26"/>
    <mergeCell ref="C28:G28"/>
    <mergeCell ref="C30:G30"/>
    <mergeCell ref="C32:G32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00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oadresa</vt:lpstr>
      <vt:lpstr>Stavba!Objednatel</vt:lpstr>
      <vt:lpstr>Stavba!Objekt</vt:lpstr>
      <vt:lpstr>'00 00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2020-10-30T15:17:31Z</dcterms:modified>
</cp:coreProperties>
</file>